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4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9" i="1" l="1"/>
  <c r="E10" i="1"/>
  <c r="E11" i="1"/>
  <c r="E12" i="1"/>
  <c r="K12" i="1" s="1"/>
  <c r="E8" i="1"/>
  <c r="I8" i="1" s="1"/>
  <c r="G11" i="1" l="1"/>
  <c r="K11" i="1"/>
  <c r="J13" i="1" s="1"/>
  <c r="J15" i="1" s="1"/>
  <c r="I11" i="1"/>
  <c r="G10" i="1"/>
  <c r="K10" i="1"/>
  <c r="I10" i="1"/>
  <c r="G9" i="1"/>
  <c r="I9" i="1"/>
  <c r="K9" i="1"/>
  <c r="G12" i="1"/>
  <c r="I12" i="1"/>
  <c r="G8" i="1"/>
  <c r="H13" i="1" l="1"/>
  <c r="H15" i="1" s="1"/>
  <c r="F13" i="1"/>
  <c r="F15" i="1" s="1"/>
  <c r="F16" i="1" s="1"/>
</calcChain>
</file>

<file path=xl/sharedStrings.xml><?xml version="1.0" encoding="utf-8"?>
<sst xmlns="http://schemas.openxmlformats.org/spreadsheetml/2006/main" count="47" uniqueCount="40">
  <si>
    <t>路段</t>
  </si>
  <si>
    <t>起止</t>
  </si>
  <si>
    <t>备注</t>
  </si>
  <si>
    <t>下浮比例K值</t>
    <phoneticPr fontId="2" type="noConversion"/>
  </si>
  <si>
    <t>项目名称：</t>
    <phoneticPr fontId="2" type="noConversion"/>
  </si>
  <si>
    <t>[注:投标人只需在固化清单中填入K 值，就会自动形成单价报价、养护费用、年度费用小计、费用合计(投标报价)]</t>
    <phoneticPr fontId="2" type="noConversion"/>
  </si>
  <si>
    <t>*报价明细表</t>
    <phoneticPr fontId="2" type="noConversion"/>
  </si>
  <si>
    <t xml:space="preserve"> 单位:元</t>
    <phoneticPr fontId="2" type="noConversion"/>
  </si>
  <si>
    <t>养护等级</t>
  </si>
  <si>
    <t>单价</t>
  </si>
  <si>
    <t>(元/㎡/年)</t>
  </si>
  <si>
    <t>2023年</t>
  </si>
  <si>
    <t>2024年</t>
  </si>
  <si>
    <t>2025年</t>
  </si>
  <si>
    <t>限价</t>
  </si>
  <si>
    <t>报价</t>
  </si>
  <si>
    <t>养护面积(㎡)</t>
  </si>
  <si>
    <t>养护费用(元)</t>
  </si>
  <si>
    <t>养护费小计</t>
  </si>
  <si>
    <t>暂列金</t>
  </si>
  <si>
    <t>年度费用小计</t>
  </si>
  <si>
    <t>费用合计（投标报价）</t>
  </si>
  <si>
    <t>公路环境综合整治三期待改造路段，预估养护期8个月</t>
  </si>
  <si>
    <t>G233克黄线</t>
  </si>
  <si>
    <t>/</t>
    <phoneticPr fontId="2" type="noConversion"/>
  </si>
  <si>
    <t>X301直荣线</t>
  </si>
  <si>
    <t>Y315井庄线</t>
  </si>
  <si>
    <t>X302白茅线</t>
  </si>
  <si>
    <t>丹阳界～S340（K1709+117～K1718+682）</t>
  </si>
  <si>
    <t>G233～荣登桥（K0～K16+909）</t>
  </si>
  <si>
    <t>白茅线～直荣线（K0～K3+572）</t>
  </si>
  <si>
    <t>井庄线～直别线（K9+922～K13+884）</t>
  </si>
  <si>
    <t xml:space="preserve"> </t>
    <phoneticPr fontId="2" type="noConversion"/>
  </si>
  <si>
    <t xml:space="preserve"> </t>
    <phoneticPr fontId="2" type="noConversion"/>
  </si>
  <si>
    <t>富里庄～井庄线、直别线～西阳东(K0+450～K9+922、K13+884～K17+787)</t>
  </si>
  <si>
    <t>项目编号：</t>
    <phoneticPr fontId="2" type="noConversion"/>
  </si>
  <si>
    <t>包号：04(以包为单位分别填报)</t>
    <phoneticPr fontId="2" type="noConversion"/>
  </si>
  <si>
    <t>投标人（盖单位公章）：</t>
    <phoneticPr fontId="7" type="noConversion"/>
  </si>
  <si>
    <t>法定代表人或其授权代理人（签字或签章）：</t>
    <phoneticPr fontId="7" type="noConversion"/>
  </si>
  <si>
    <t>日期：      年    月    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</si>
</sst>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0" fontId="3" fillId="0" borderId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Protection="1">
      <alignment vertical="center"/>
      <protection locked="0"/>
    </xf>
    <xf numFmtId="10" fontId="0" fillId="0" borderId="2" xfId="1" applyNumberFormat="1" applyFont="1" applyBorder="1" applyProtection="1">
      <alignment vertical="center"/>
      <protection locked="0"/>
    </xf>
    <xf numFmtId="1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8" fillId="0" borderId="0" xfId="7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0" xfId="8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2" fontId="12" fillId="0" borderId="1" xfId="0" applyNumberFormat="1" applyFont="1" applyBorder="1" applyAlignment="1">
      <alignment horizontal="center" vertical="center" wrapText="1"/>
    </xf>
  </cellXfs>
  <cellStyles count="10">
    <cellStyle name="百分比" xfId="1" builtinId="5"/>
    <cellStyle name="百分比 2" xfId="9"/>
    <cellStyle name="常规" xfId="0" builtinId="0"/>
    <cellStyle name="常规 10" xfId="4"/>
    <cellStyle name="常规 10 4" xfId="8"/>
    <cellStyle name="常规 2" xfId="5"/>
    <cellStyle name="常规 21" xfId="3"/>
    <cellStyle name="常规 3" xfId="6"/>
    <cellStyle name="常规 30 2 2 2 2 2" xfId="7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Zeros="0" tabSelected="1" zoomScaleNormal="100" workbookViewId="0">
      <selection activeCell="O8" sqref="O8"/>
    </sheetView>
  </sheetViews>
  <sheetFormatPr defaultRowHeight="13.5"/>
  <cols>
    <col min="1" max="1" width="9.25" customWidth="1"/>
    <col min="2" max="2" width="17.125" customWidth="1"/>
    <col min="3" max="3" width="6.375" customWidth="1"/>
    <col min="4" max="11" width="10.375" customWidth="1"/>
    <col min="12" max="12" width="15.625" customWidth="1"/>
  </cols>
  <sheetData>
    <row r="1" spans="1:12" ht="36" customHeight="1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27" customHeight="1">
      <c r="A2" s="29" t="s">
        <v>4</v>
      </c>
      <c r="B2" s="29"/>
      <c r="C2" s="29"/>
      <c r="D2" s="29"/>
      <c r="E2" s="29"/>
      <c r="F2" s="29"/>
      <c r="G2" s="29"/>
    </row>
    <row r="3" spans="1:12" ht="27" customHeight="1">
      <c r="A3" s="30" t="s">
        <v>35</v>
      </c>
      <c r="B3" s="30"/>
      <c r="C3" s="30"/>
      <c r="D3" s="30"/>
      <c r="E3" s="30"/>
      <c r="F3" s="30"/>
      <c r="G3" s="30"/>
    </row>
    <row r="4" spans="1:12" ht="27" customHeight="1">
      <c r="A4" s="31" t="s">
        <v>36</v>
      </c>
      <c r="B4" s="31"/>
      <c r="C4" s="31"/>
      <c r="D4" s="31"/>
      <c r="E4" s="31"/>
      <c r="F4" s="31"/>
      <c r="G4" s="31"/>
      <c r="L4" t="s">
        <v>7</v>
      </c>
    </row>
    <row r="5" spans="1:12" ht="20.25" customHeight="1">
      <c r="A5" s="27" t="s">
        <v>0</v>
      </c>
      <c r="B5" s="27" t="s">
        <v>1</v>
      </c>
      <c r="C5" s="27" t="s">
        <v>8</v>
      </c>
      <c r="D5" s="27" t="s">
        <v>9</v>
      </c>
      <c r="E5" s="27"/>
      <c r="F5" s="27" t="s">
        <v>11</v>
      </c>
      <c r="G5" s="27"/>
      <c r="H5" s="27" t="s">
        <v>12</v>
      </c>
      <c r="I5" s="27"/>
      <c r="J5" s="27" t="s">
        <v>13</v>
      </c>
      <c r="K5" s="27"/>
      <c r="L5" s="26" t="s">
        <v>2</v>
      </c>
    </row>
    <row r="6" spans="1:12" ht="19.5" customHeight="1">
      <c r="A6" s="27"/>
      <c r="B6" s="27"/>
      <c r="C6" s="27"/>
      <c r="D6" s="27" t="s">
        <v>10</v>
      </c>
      <c r="E6" s="27"/>
      <c r="F6" s="27"/>
      <c r="G6" s="27"/>
      <c r="H6" s="27"/>
      <c r="I6" s="27"/>
      <c r="J6" s="27"/>
      <c r="K6" s="27"/>
      <c r="L6" s="26"/>
    </row>
    <row r="7" spans="1:12" ht="29.25" customHeight="1">
      <c r="A7" s="27"/>
      <c r="B7" s="27"/>
      <c r="C7" s="27"/>
      <c r="D7" s="13" t="s">
        <v>14</v>
      </c>
      <c r="E7" s="13" t="s">
        <v>15</v>
      </c>
      <c r="F7" s="13" t="s">
        <v>16</v>
      </c>
      <c r="G7" s="13" t="s">
        <v>17</v>
      </c>
      <c r="H7" s="13" t="s">
        <v>16</v>
      </c>
      <c r="I7" s="13" t="s">
        <v>17</v>
      </c>
      <c r="J7" s="13" t="s">
        <v>16</v>
      </c>
      <c r="K7" s="13" t="s">
        <v>17</v>
      </c>
      <c r="L7" s="5"/>
    </row>
    <row r="8" spans="1:12" ht="36">
      <c r="A8" s="14" t="s">
        <v>23</v>
      </c>
      <c r="B8" s="14" t="s">
        <v>28</v>
      </c>
      <c r="C8" s="6">
        <v>1</v>
      </c>
      <c r="D8" s="32">
        <v>6.5</v>
      </c>
      <c r="E8" s="32">
        <f>D8*(1-$E$18)</f>
        <v>6.5</v>
      </c>
      <c r="F8" s="6">
        <v>338240</v>
      </c>
      <c r="G8" s="4">
        <f>F8*E8/12</f>
        <v>183213.33333333334</v>
      </c>
      <c r="H8" s="6">
        <v>338240</v>
      </c>
      <c r="I8" s="4">
        <f>H8*E8*6/12</f>
        <v>1099280</v>
      </c>
      <c r="J8" s="4" t="s">
        <v>24</v>
      </c>
      <c r="K8" s="4" t="s">
        <v>24</v>
      </c>
      <c r="L8" s="16" t="s">
        <v>22</v>
      </c>
    </row>
    <row r="9" spans="1:12" ht="35.25" customHeight="1">
      <c r="A9" s="14" t="s">
        <v>25</v>
      </c>
      <c r="B9" s="14" t="s">
        <v>29</v>
      </c>
      <c r="C9" s="6">
        <v>2</v>
      </c>
      <c r="D9" s="32">
        <v>5</v>
      </c>
      <c r="E9" s="32">
        <f>D9*(1-$E$18)</f>
        <v>5</v>
      </c>
      <c r="F9" s="6">
        <v>244092</v>
      </c>
      <c r="G9" s="4">
        <f>F9*E9/12</f>
        <v>101705</v>
      </c>
      <c r="H9" s="6">
        <v>244092</v>
      </c>
      <c r="I9" s="4">
        <f>H9*E9</f>
        <v>1220460</v>
      </c>
      <c r="J9" s="6">
        <v>244092</v>
      </c>
      <c r="K9" s="4">
        <f>J9*E9</f>
        <v>1220460</v>
      </c>
      <c r="L9" s="10" t="s">
        <v>32</v>
      </c>
    </row>
    <row r="10" spans="1:12" ht="35.25" customHeight="1">
      <c r="A10" s="14" t="s">
        <v>26</v>
      </c>
      <c r="B10" s="14" t="s">
        <v>30</v>
      </c>
      <c r="C10" s="6">
        <v>2</v>
      </c>
      <c r="D10" s="32">
        <v>4</v>
      </c>
      <c r="E10" s="32">
        <f>D10*(1-$E$18)</f>
        <v>4</v>
      </c>
      <c r="F10" s="6">
        <v>30000</v>
      </c>
      <c r="G10" s="4">
        <f>F10*E10/12</f>
        <v>10000</v>
      </c>
      <c r="H10" s="6">
        <v>30000</v>
      </c>
      <c r="I10" s="4">
        <f>H10*E10</f>
        <v>120000</v>
      </c>
      <c r="J10" s="6">
        <v>30000</v>
      </c>
      <c r="K10" s="4">
        <f>J10*E10</f>
        <v>120000</v>
      </c>
      <c r="L10" s="10" t="s">
        <v>32</v>
      </c>
    </row>
    <row r="11" spans="1:12" ht="36" customHeight="1">
      <c r="A11" s="14" t="s">
        <v>27</v>
      </c>
      <c r="B11" s="14" t="s">
        <v>31</v>
      </c>
      <c r="C11" s="6">
        <v>2</v>
      </c>
      <c r="D11" s="32">
        <v>4</v>
      </c>
      <c r="E11" s="32">
        <f>D11*(1-$E$18)</f>
        <v>4</v>
      </c>
      <c r="F11" s="6">
        <v>91644</v>
      </c>
      <c r="G11" s="4">
        <f>F11*E11/12</f>
        <v>30548</v>
      </c>
      <c r="H11" s="6">
        <v>91644</v>
      </c>
      <c r="I11" s="4">
        <f>H11*E11</f>
        <v>366576</v>
      </c>
      <c r="J11" s="6">
        <v>91644</v>
      </c>
      <c r="K11" s="4">
        <f>J11*E11</f>
        <v>366576</v>
      </c>
      <c r="L11" s="15" t="s">
        <v>33</v>
      </c>
    </row>
    <row r="12" spans="1:12" ht="48">
      <c r="A12" s="14" t="s">
        <v>27</v>
      </c>
      <c r="B12" s="14" t="s">
        <v>34</v>
      </c>
      <c r="C12" s="6">
        <v>3</v>
      </c>
      <c r="D12" s="32">
        <v>2</v>
      </c>
      <c r="E12" s="32">
        <f>D12*(1-$E$18)</f>
        <v>2</v>
      </c>
      <c r="F12" s="6">
        <v>162676</v>
      </c>
      <c r="G12" s="4">
        <f>F12*E12/12</f>
        <v>27112.666666666668</v>
      </c>
      <c r="H12" s="6">
        <v>162676</v>
      </c>
      <c r="I12" s="4">
        <f>H12*E12</f>
        <v>325352</v>
      </c>
      <c r="J12" s="6">
        <v>162676</v>
      </c>
      <c r="K12" s="4">
        <f>J12*E12</f>
        <v>325352</v>
      </c>
      <c r="L12" s="12"/>
    </row>
    <row r="13" spans="1:12" ht="32.25" customHeight="1">
      <c r="A13" s="25" t="s">
        <v>18</v>
      </c>
      <c r="B13" s="25"/>
      <c r="C13" s="25"/>
      <c r="D13" s="25"/>
      <c r="E13" s="25"/>
      <c r="F13" s="23">
        <f>SUM(G8:G12)</f>
        <v>352579.00000000006</v>
      </c>
      <c r="G13" s="22"/>
      <c r="H13" s="23">
        <f>SUM(I8:I12)</f>
        <v>3131668</v>
      </c>
      <c r="I13" s="22"/>
      <c r="J13" s="23">
        <f>SUM(K8:K12)</f>
        <v>2032388</v>
      </c>
      <c r="K13" s="22"/>
      <c r="L13" s="11"/>
    </row>
    <row r="14" spans="1:12" ht="32.25" customHeight="1">
      <c r="A14" s="25" t="s">
        <v>19</v>
      </c>
      <c r="B14" s="25"/>
      <c r="C14" s="25"/>
      <c r="D14" s="25"/>
      <c r="E14" s="25"/>
      <c r="F14" s="22">
        <v>40000</v>
      </c>
      <c r="G14" s="22"/>
      <c r="H14" s="22">
        <v>310000</v>
      </c>
      <c r="I14" s="22"/>
      <c r="J14" s="22">
        <v>200000</v>
      </c>
      <c r="K14" s="22"/>
      <c r="L14" s="11"/>
    </row>
    <row r="15" spans="1:12" ht="32.25" customHeight="1">
      <c r="A15" s="25" t="s">
        <v>20</v>
      </c>
      <c r="B15" s="25"/>
      <c r="C15" s="25"/>
      <c r="D15" s="25"/>
      <c r="E15" s="25"/>
      <c r="F15" s="23">
        <f>SUM(F13:G14)</f>
        <v>392579.00000000006</v>
      </c>
      <c r="G15" s="22"/>
      <c r="H15" s="23">
        <f t="shared" ref="H15" si="0">SUM(H13:I14)</f>
        <v>3441668</v>
      </c>
      <c r="I15" s="22"/>
      <c r="J15" s="23">
        <f t="shared" ref="J15" si="1">SUM(J13:K14)</f>
        <v>2232388</v>
      </c>
      <c r="K15" s="22"/>
      <c r="L15" s="11"/>
    </row>
    <row r="16" spans="1:12" ht="32.25" customHeight="1">
      <c r="A16" s="25" t="s">
        <v>21</v>
      </c>
      <c r="B16" s="25"/>
      <c r="C16" s="25"/>
      <c r="D16" s="25"/>
      <c r="E16" s="25"/>
      <c r="F16" s="23">
        <f>SUM(F15:K15)</f>
        <v>6066635</v>
      </c>
      <c r="G16" s="22"/>
      <c r="H16" s="22"/>
      <c r="I16" s="22"/>
      <c r="J16" s="22"/>
      <c r="K16" s="22"/>
      <c r="L16" s="11"/>
    </row>
    <row r="17" spans="1:12" ht="35.25" customHeight="1" thickBot="1">
      <c r="A17" s="7"/>
      <c r="B17" s="7"/>
      <c r="C17" s="7"/>
      <c r="D17" s="7"/>
      <c r="E17" s="7"/>
      <c r="F17" s="8"/>
      <c r="G17" s="8"/>
      <c r="H17" s="8"/>
      <c r="I17" s="8"/>
      <c r="J17" s="8"/>
      <c r="K17" s="8"/>
      <c r="L17" s="9"/>
    </row>
    <row r="18" spans="1:12" ht="33" customHeight="1" thickBot="1">
      <c r="A18" s="24" t="s">
        <v>3</v>
      </c>
      <c r="B18" s="24"/>
      <c r="C18" s="24"/>
      <c r="D18" s="1"/>
      <c r="E18" s="3">
        <v>0</v>
      </c>
      <c r="F18" s="18" t="s">
        <v>5</v>
      </c>
      <c r="G18" s="19"/>
      <c r="H18" s="19"/>
      <c r="I18" s="19"/>
      <c r="J18" s="19"/>
      <c r="K18" s="19"/>
      <c r="L18" s="19"/>
    </row>
    <row r="20" spans="1:12" ht="36.75" customHeight="1">
      <c r="A20" s="20" t="s">
        <v>37</v>
      </c>
      <c r="B20" s="20"/>
      <c r="C20" s="20"/>
      <c r="D20" s="20"/>
      <c r="E20" s="20"/>
      <c r="F20" s="20"/>
      <c r="G20" s="20"/>
      <c r="H20" s="20"/>
      <c r="I20" s="2"/>
    </row>
    <row r="21" spans="1:12" ht="48" customHeight="1">
      <c r="A21" s="21" t="s">
        <v>38</v>
      </c>
      <c r="B21" s="21"/>
      <c r="C21" s="21"/>
      <c r="D21" s="21"/>
      <c r="E21" s="21"/>
      <c r="F21" s="21"/>
      <c r="G21" s="21"/>
      <c r="H21" s="21"/>
      <c r="I21" s="2"/>
    </row>
    <row r="22" spans="1:12" ht="36.75" customHeight="1">
      <c r="A22" s="28" t="s">
        <v>39</v>
      </c>
      <c r="B22" s="28"/>
      <c r="C22" s="28"/>
      <c r="D22" s="28"/>
      <c r="E22" s="28"/>
      <c r="F22" s="28"/>
      <c r="G22" s="28"/>
      <c r="H22" s="28"/>
      <c r="I22" s="2"/>
    </row>
  </sheetData>
  <sheetProtection password="CA50" sheet="1" objects="1" scenarios="1"/>
  <mergeCells count="32">
    <mergeCell ref="A22:H22"/>
    <mergeCell ref="A2:G2"/>
    <mergeCell ref="A3:G3"/>
    <mergeCell ref="A4:G4"/>
    <mergeCell ref="A13:E13"/>
    <mergeCell ref="D5:E5"/>
    <mergeCell ref="F14:G14"/>
    <mergeCell ref="H14:I14"/>
    <mergeCell ref="A15:E15"/>
    <mergeCell ref="F15:G15"/>
    <mergeCell ref="H15:I15"/>
    <mergeCell ref="A16:E16"/>
    <mergeCell ref="F16:K16"/>
    <mergeCell ref="B5:B7"/>
    <mergeCell ref="J5:K6"/>
    <mergeCell ref="A5:A7"/>
    <mergeCell ref="A1:L1"/>
    <mergeCell ref="F18:L18"/>
    <mergeCell ref="A20:H20"/>
    <mergeCell ref="A21:H21"/>
    <mergeCell ref="J14:K14"/>
    <mergeCell ref="J15:K15"/>
    <mergeCell ref="A18:C18"/>
    <mergeCell ref="F13:G13"/>
    <mergeCell ref="H13:I13"/>
    <mergeCell ref="J13:K13"/>
    <mergeCell ref="A14:E14"/>
    <mergeCell ref="L5:L6"/>
    <mergeCell ref="C5:C7"/>
    <mergeCell ref="D6:E6"/>
    <mergeCell ref="F5:G6"/>
    <mergeCell ref="H5:I6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溧阳市公路事业发展中心</dc:creator>
  <cp:lastModifiedBy>溧阳市公路事业发展中心</cp:lastModifiedBy>
  <cp:lastPrinted>2023-11-03T07:49:37Z</cp:lastPrinted>
  <dcterms:created xsi:type="dcterms:W3CDTF">2023-11-03T03:09:31Z</dcterms:created>
  <dcterms:modified xsi:type="dcterms:W3CDTF">2023-11-06T07:03:29Z</dcterms:modified>
</cp:coreProperties>
</file>